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YandexDisk\_ТСЖ\_Собрания\2020 год\"/>
    </mc:Choice>
  </mc:AlternateContent>
  <bookViews>
    <workbookView xWindow="0" yWindow="0" windowWidth="20730" windowHeight="9315"/>
  </bookViews>
  <sheets>
    <sheet name="Смета" sheetId="13" r:id="rId1"/>
  </sheets>
  <definedNames>
    <definedName name="_xlnm.Print_Area" localSheetId="0">Смета!$A:$E</definedName>
  </definedNames>
  <calcPr calcId="152511"/>
</workbook>
</file>

<file path=xl/calcChain.xml><?xml version="1.0" encoding="utf-8"?>
<calcChain xmlns="http://schemas.openxmlformats.org/spreadsheetml/2006/main">
  <c r="E64" i="13" l="1"/>
  <c r="E25" i="13"/>
  <c r="E50" i="13"/>
  <c r="E45" i="13"/>
  <c r="E56" i="13" s="1"/>
  <c r="E31" i="13"/>
  <c r="E39" i="13"/>
  <c r="E41" i="13" l="1"/>
  <c r="E66" i="13" s="1"/>
  <c r="D56" i="13" l="1"/>
  <c r="D64" i="13" l="1"/>
  <c r="D25" i="13" l="1"/>
  <c r="D41" i="13" l="1"/>
  <c r="D66" i="13" l="1"/>
</calcChain>
</file>

<file path=xl/sharedStrings.xml><?xml version="1.0" encoding="utf-8"?>
<sst xmlns="http://schemas.openxmlformats.org/spreadsheetml/2006/main" count="126" uniqueCount="60">
  <si>
    <t>Наименование затрат</t>
  </si>
  <si>
    <t>ед.изм</t>
  </si>
  <si>
    <t>№ п/п</t>
  </si>
  <si>
    <t>Договор на техническое обслуживание лифтового оборудования</t>
  </si>
  <si>
    <t>руб.</t>
  </si>
  <si>
    <t>Договор на техническое переосвидетельствование лифтов</t>
  </si>
  <si>
    <t>Расходы по договору на обслуживание расчетного счета</t>
  </si>
  <si>
    <t xml:space="preserve">Почтовые расходы </t>
  </si>
  <si>
    <t>Итого:</t>
  </si>
  <si>
    <t>Приобретение канцтоваров, ремонт оргтехники, заправка картриджа</t>
  </si>
  <si>
    <t>1. Содержание и ремонт общедомового имущества</t>
  </si>
  <si>
    <t>Услуги связи Аварийно-диспетчерская службы</t>
  </si>
  <si>
    <t>Возмещение расходов на использование личного мобильного телефона</t>
  </si>
  <si>
    <t xml:space="preserve">1.2. Услуги по управлению многоквартирным домом </t>
  </si>
  <si>
    <t>Расходы</t>
  </si>
  <si>
    <t>Оплата замещающих сотрудников на время отпуска обслуживающего персонала: электрик, сантехник, диспетчер  со всеми отчислениями</t>
  </si>
  <si>
    <t>1.1. Содержание общего имущества дома</t>
  </si>
  <si>
    <t>Договор на промывку системы отопления жилых и не жилых помещений, гидравлические испытания ИТП, сдача РСО системы отопления (подготовка к зиме)</t>
  </si>
  <si>
    <t>1.3. Текущий ремонт общего имущества дома</t>
  </si>
  <si>
    <t xml:space="preserve">1.4. Эксплуатация и техническое обслуживание лифтов </t>
  </si>
  <si>
    <t>Непредвиденные расходы</t>
  </si>
  <si>
    <t>Расходы по подготовке работ и проведение отчетного собрания собственников
(типографские, канцелярские и др.расходы)</t>
  </si>
  <si>
    <t xml:space="preserve">Фонд оплаты труда обслуживающего персонала: электрик, сантехник, </t>
  </si>
  <si>
    <t>Оплата замещающих сотрудников на время отпуска Управляющего, Бухгалтера, Паспортиста, Диспетчера со всеми отчислениями</t>
  </si>
  <si>
    <t>Договор с клининговой компанией по уборке подъездов и придомовой территории</t>
  </si>
  <si>
    <t>Договор на техническое обслуживание и ремонт системы контроля доступа (Домофон), всех дверей, включая замки и ручки</t>
  </si>
  <si>
    <t>Ремонт мест общего пользования</t>
  </si>
  <si>
    <t>Договор на обслуживание узлов учета тепловой энергии</t>
  </si>
  <si>
    <t>Договор на обслуживание автоматики ИТП</t>
  </si>
  <si>
    <t>Инструменты</t>
  </si>
  <si>
    <t>Ремонт крыши, фасада, вентиляционных шахт и т.д.</t>
  </si>
  <si>
    <t>Гранитная крошка для посыпания при гололеде</t>
  </si>
  <si>
    <t>Ремонт лифтов 2,4,5 парадных. Установка ремкомплектов на редуктор лебедки</t>
  </si>
  <si>
    <t>Договор на страхование опасных объектов (лифтов)</t>
  </si>
  <si>
    <t>Уборка трактором от снега проезжей части в зимнее время</t>
  </si>
  <si>
    <t xml:space="preserve">Договор на дератизацию, дезинсекцию подвала </t>
  </si>
  <si>
    <t>Договор на тех. обслуживание и ремонт внутридомового и внутриквартирного газового оборудования</t>
  </si>
  <si>
    <t>Подключение электросчетчиков к системе автоматического сбора показаний</t>
  </si>
  <si>
    <t>Договор на замену и юстировку манометров, приборов учета</t>
  </si>
  <si>
    <t>Организация парковки для обеспечения проезда транспорта и мусоровоза.</t>
  </si>
  <si>
    <t>Установка расширительного бака на ХВС для встроенных помещений</t>
  </si>
  <si>
    <t>Ежегодное обучение и аттестация на теплотехника</t>
  </si>
  <si>
    <t>Утепление и гермитизация диформационных швов между 2 и 3 парадными.</t>
  </si>
  <si>
    <t>Возмещение расходов на использование личного транспорта, доставка материалов и оборудования</t>
  </si>
  <si>
    <t>Договор на обслуживание диспетчеризации лифтов</t>
  </si>
  <si>
    <t>Фонд оплаты труда Председателя, Бухгалтера, Паспортиста, Диспетчера со всеми отчислениями</t>
  </si>
  <si>
    <t>Ежегодное обучение и аттестация на допуск электрика</t>
  </si>
  <si>
    <t>Поддержка сайта ТСЖ, Учетная система С300, заполнение ГИС ЖКХ</t>
  </si>
  <si>
    <t>Договор на обслуживание системы пожарной сигнализации</t>
  </si>
  <si>
    <t>Ключ для работы с порталом ГИС ЖКХ</t>
  </si>
  <si>
    <t>Ремонт детской площадки</t>
  </si>
  <si>
    <t>Расходы на юридические услуги, в том числе по работе с должниками, ведение актуального реестра собственников</t>
  </si>
  <si>
    <t>Доход + Пени за 2018 год</t>
  </si>
  <si>
    <t>Договор на вывоз и утилизатию твердых бытовых отходов</t>
  </si>
  <si>
    <t>Председатель правления ТСЖ</t>
  </si>
  <si>
    <t>Евстигнеев О.А.</t>
  </si>
  <si>
    <t>Факт</t>
  </si>
  <si>
    <t>План</t>
  </si>
  <si>
    <t>-</t>
  </si>
  <si>
    <r>
      <rPr>
        <b/>
        <sz val="16"/>
        <rFont val="Arial"/>
        <family val="2"/>
        <charset val="204"/>
      </rPr>
      <t>ОТЧЕТ ПО СМЕТЕ РАСХОДОВ И ДОХОДОВ</t>
    </r>
    <r>
      <rPr>
        <b/>
        <sz val="12"/>
        <rFont val="Arial"/>
        <family val="2"/>
        <charset val="204"/>
      </rPr>
      <t xml:space="preserve">
товарищества собственников жилья "Колтушское шоссе 124/2" за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</si>
</sst>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23" xfId="0" applyNumberForma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2" fontId="6" fillId="0" borderId="0" xfId="0" applyNumberFormat="1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4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/>
    <xf numFmtId="2" fontId="0" fillId="0" borderId="0" xfId="0" applyNumberForma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27" xfId="0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0" fillId="0" borderId="29" xfId="0" applyNumberForma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" fontId="5" fillId="0" borderId="0" xfId="0" applyNumberFormat="1" applyFont="1"/>
    <xf numFmtId="4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69"/>
  <sheetViews>
    <sheetView tabSelected="1" showWhiteSpace="0" zoomScale="115" zoomScaleNormal="115" zoomScaleSheetLayoutView="100" workbookViewId="0">
      <selection activeCell="G16" sqref="G16"/>
    </sheetView>
  </sheetViews>
  <sheetFormatPr defaultRowHeight="12.75" x14ac:dyDescent="0.2"/>
  <cols>
    <col min="1" max="1" width="5.85546875" style="4" customWidth="1"/>
    <col min="2" max="2" width="72.140625" customWidth="1"/>
    <col min="3" max="3" width="10.5703125" style="8" customWidth="1"/>
    <col min="4" max="4" width="14.7109375" style="32" bestFit="1" customWidth="1"/>
    <col min="5" max="5" width="14.7109375" bestFit="1" customWidth="1"/>
    <col min="6" max="6" width="10.28515625" customWidth="1"/>
  </cols>
  <sheetData>
    <row r="1" spans="1:9" ht="41.45" customHeight="1" x14ac:dyDescent="0.25">
      <c r="A1" s="104" t="s">
        <v>59</v>
      </c>
      <c r="B1" s="104"/>
      <c r="C1" s="104"/>
      <c r="D1" s="104"/>
      <c r="E1" s="104"/>
      <c r="F1" s="70"/>
      <c r="H1" s="53"/>
    </row>
    <row r="2" spans="1:9" s="56" customFormat="1" ht="8.25" customHeight="1" x14ac:dyDescent="0.2">
      <c r="A2" s="54"/>
      <c r="B2" s="55"/>
      <c r="C2" s="54"/>
      <c r="D2" s="54"/>
      <c r="E2" s="55"/>
      <c r="F2" s="69"/>
      <c r="H2" s="57"/>
    </row>
    <row r="3" spans="1:9" ht="14.25" customHeight="1" x14ac:dyDescent="0.2">
      <c r="A3" s="105" t="s">
        <v>14</v>
      </c>
      <c r="B3" s="105"/>
      <c r="C3" s="105"/>
      <c r="D3" s="105"/>
      <c r="E3" s="105"/>
      <c r="F3" s="70"/>
      <c r="G3" s="1"/>
      <c r="H3" s="17"/>
    </row>
    <row r="4" spans="1:9" s="56" customFormat="1" ht="8.25" customHeight="1" x14ac:dyDescent="0.2">
      <c r="A4" s="54"/>
      <c r="B4" s="54"/>
      <c r="C4" s="54"/>
      <c r="D4" s="54"/>
      <c r="E4" s="54"/>
      <c r="F4" s="69"/>
      <c r="H4" s="57"/>
    </row>
    <row r="5" spans="1:9" ht="18" x14ac:dyDescent="0.25">
      <c r="A5" s="103" t="s">
        <v>10</v>
      </c>
      <c r="B5" s="103"/>
      <c r="C5" s="103"/>
      <c r="D5" s="103"/>
      <c r="E5" s="103"/>
      <c r="F5" s="70"/>
      <c r="G5" s="1"/>
      <c r="H5" s="18"/>
    </row>
    <row r="6" spans="1:9" s="56" customFormat="1" ht="7.5" customHeight="1" x14ac:dyDescent="0.2">
      <c r="A6" s="58"/>
      <c r="B6" s="58"/>
      <c r="C6" s="59"/>
      <c r="D6" s="59"/>
      <c r="E6" s="58"/>
      <c r="F6" s="69"/>
      <c r="G6" s="60"/>
      <c r="H6" s="61"/>
      <c r="I6" s="61"/>
    </row>
    <row r="7" spans="1:9" s="6" customFormat="1" ht="16.5" thickBot="1" x14ac:dyDescent="0.25">
      <c r="A7" s="102" t="s">
        <v>16</v>
      </c>
      <c r="B7" s="102"/>
      <c r="C7" s="102"/>
      <c r="D7" s="102"/>
      <c r="E7" s="102"/>
      <c r="F7" s="50"/>
      <c r="G7" s="21"/>
      <c r="H7" s="8"/>
      <c r="I7" s="8"/>
    </row>
    <row r="8" spans="1:9" ht="13.5" thickBot="1" x14ac:dyDescent="0.25">
      <c r="A8" s="9" t="s">
        <v>2</v>
      </c>
      <c r="B8" s="10" t="s">
        <v>0</v>
      </c>
      <c r="C8" s="11" t="s">
        <v>1</v>
      </c>
      <c r="D8" s="12" t="s">
        <v>57</v>
      </c>
      <c r="E8" s="77" t="s">
        <v>56</v>
      </c>
    </row>
    <row r="9" spans="1:9" x14ac:dyDescent="0.2">
      <c r="A9" s="16">
        <v>1</v>
      </c>
      <c r="B9" s="34" t="s">
        <v>22</v>
      </c>
      <c r="C9" s="28" t="s">
        <v>4</v>
      </c>
      <c r="D9" s="29">
        <v>306230.40000000002</v>
      </c>
      <c r="E9" s="78">
        <v>306230.40000000002</v>
      </c>
    </row>
    <row r="10" spans="1:9" ht="25.5" x14ac:dyDescent="0.2">
      <c r="A10" s="7">
        <v>2</v>
      </c>
      <c r="B10" s="35" t="s">
        <v>15</v>
      </c>
      <c r="C10" s="24" t="s">
        <v>4</v>
      </c>
      <c r="D10" s="27">
        <v>25519.200000000001</v>
      </c>
      <c r="E10" s="79">
        <v>10317.059999999998</v>
      </c>
      <c r="F10" s="3"/>
    </row>
    <row r="11" spans="1:9" ht="38.25" x14ac:dyDescent="0.2">
      <c r="A11" s="7">
        <v>3</v>
      </c>
      <c r="B11" s="36" t="s">
        <v>17</v>
      </c>
      <c r="C11" s="24" t="s">
        <v>4</v>
      </c>
      <c r="D11" s="27">
        <v>25000</v>
      </c>
      <c r="E11" s="79">
        <v>0</v>
      </c>
    </row>
    <row r="12" spans="1:9" ht="25.5" x14ac:dyDescent="0.2">
      <c r="A12" s="7">
        <v>4</v>
      </c>
      <c r="B12" s="37" t="s">
        <v>24</v>
      </c>
      <c r="C12" s="25" t="s">
        <v>4</v>
      </c>
      <c r="D12" s="27">
        <v>560000</v>
      </c>
      <c r="E12" s="79">
        <v>554469</v>
      </c>
    </row>
    <row r="13" spans="1:9" x14ac:dyDescent="0.2">
      <c r="A13" s="7">
        <v>5</v>
      </c>
      <c r="B13" s="39" t="s">
        <v>34</v>
      </c>
      <c r="C13" s="25" t="s">
        <v>4</v>
      </c>
      <c r="D13" s="27">
        <v>25000</v>
      </c>
      <c r="E13" s="79">
        <v>28200</v>
      </c>
    </row>
    <row r="14" spans="1:9" x14ac:dyDescent="0.2">
      <c r="A14" s="7">
        <v>6</v>
      </c>
      <c r="B14" s="39" t="s">
        <v>53</v>
      </c>
      <c r="C14" s="25" t="s">
        <v>4</v>
      </c>
      <c r="D14" s="27">
        <v>285000</v>
      </c>
      <c r="E14" s="79">
        <v>243076.5</v>
      </c>
      <c r="F14" s="1"/>
    </row>
    <row r="15" spans="1:9" x14ac:dyDescent="0.2">
      <c r="A15" s="7">
        <v>7</v>
      </c>
      <c r="B15" s="39" t="s">
        <v>31</v>
      </c>
      <c r="C15" s="25" t="s">
        <v>4</v>
      </c>
      <c r="D15" s="27">
        <v>9745</v>
      </c>
      <c r="E15" s="79">
        <v>1380</v>
      </c>
    </row>
    <row r="16" spans="1:9" x14ac:dyDescent="0.2">
      <c r="A16" s="7">
        <v>8</v>
      </c>
      <c r="B16" s="39" t="s">
        <v>28</v>
      </c>
      <c r="C16" s="25" t="s">
        <v>4</v>
      </c>
      <c r="D16" s="30">
        <v>60000</v>
      </c>
      <c r="E16" s="80">
        <v>30000</v>
      </c>
    </row>
    <row r="17" spans="1:9" x14ac:dyDescent="0.2">
      <c r="A17" s="7">
        <v>9</v>
      </c>
      <c r="B17" s="39" t="s">
        <v>27</v>
      </c>
      <c r="C17" s="24" t="s">
        <v>4</v>
      </c>
      <c r="D17" s="30">
        <v>60000</v>
      </c>
      <c r="E17" s="80">
        <v>59000</v>
      </c>
    </row>
    <row r="18" spans="1:9" ht="25.5" x14ac:dyDescent="0.2">
      <c r="A18" s="7">
        <v>10</v>
      </c>
      <c r="B18" s="44" t="s">
        <v>25</v>
      </c>
      <c r="C18" s="24" t="s">
        <v>4</v>
      </c>
      <c r="D18" s="27">
        <v>32016</v>
      </c>
      <c r="E18" s="79">
        <v>32016</v>
      </c>
    </row>
    <row r="19" spans="1:9" x14ac:dyDescent="0.2">
      <c r="A19" s="7">
        <v>11</v>
      </c>
      <c r="B19" s="44" t="s">
        <v>29</v>
      </c>
      <c r="C19" s="24" t="s">
        <v>4</v>
      </c>
      <c r="D19" s="27">
        <v>10000</v>
      </c>
      <c r="E19" s="79">
        <v>368.7</v>
      </c>
    </row>
    <row r="20" spans="1:9" s="43" customFormat="1" x14ac:dyDescent="0.2">
      <c r="A20" s="7">
        <v>12</v>
      </c>
      <c r="B20" s="36" t="s">
        <v>35</v>
      </c>
      <c r="C20" s="25" t="s">
        <v>4</v>
      </c>
      <c r="D20" s="30">
        <v>20000</v>
      </c>
      <c r="E20" s="80">
        <v>1752</v>
      </c>
    </row>
    <row r="21" spans="1:9" s="1" customFormat="1" ht="25.5" x14ac:dyDescent="0.2">
      <c r="A21" s="7">
        <v>13</v>
      </c>
      <c r="B21" s="36" t="s">
        <v>36</v>
      </c>
      <c r="C21" s="25" t="s">
        <v>4</v>
      </c>
      <c r="D21" s="30">
        <v>98000</v>
      </c>
      <c r="E21" s="80">
        <v>64426.720000000001</v>
      </c>
    </row>
    <row r="22" spans="1:9" x14ac:dyDescent="0.2">
      <c r="A22" s="7">
        <v>14</v>
      </c>
      <c r="B22" s="45" t="s">
        <v>48</v>
      </c>
      <c r="C22" s="24" t="s">
        <v>4</v>
      </c>
      <c r="D22" s="47">
        <v>24000</v>
      </c>
      <c r="E22" s="81">
        <v>24000</v>
      </c>
    </row>
    <row r="23" spans="1:9" s="1" customFormat="1" x14ac:dyDescent="0.2">
      <c r="A23" s="7">
        <v>15</v>
      </c>
      <c r="B23" s="36" t="s">
        <v>46</v>
      </c>
      <c r="C23" s="25" t="s">
        <v>4</v>
      </c>
      <c r="D23" s="30">
        <v>4000</v>
      </c>
      <c r="E23" s="80">
        <v>3000</v>
      </c>
    </row>
    <row r="24" spans="1:9" s="43" customFormat="1" ht="13.5" thickBot="1" x14ac:dyDescent="0.25">
      <c r="A24" s="82">
        <v>16</v>
      </c>
      <c r="B24" s="83" t="s">
        <v>41</v>
      </c>
      <c r="C24" s="84" t="s">
        <v>4</v>
      </c>
      <c r="D24" s="74">
        <v>4000</v>
      </c>
      <c r="E24" s="85">
        <v>3770</v>
      </c>
    </row>
    <row r="25" spans="1:9" ht="13.5" thickBot="1" x14ac:dyDescent="0.25">
      <c r="A25" s="86"/>
      <c r="B25" s="87" t="s">
        <v>8</v>
      </c>
      <c r="C25" s="88" t="s">
        <v>4</v>
      </c>
      <c r="D25" s="89">
        <f>SUM(D9:D24)</f>
        <v>1548510.6</v>
      </c>
      <c r="E25" s="90">
        <f>SUM(E9:E24)</f>
        <v>1362006.38</v>
      </c>
    </row>
    <row r="26" spans="1:9" s="56" customFormat="1" ht="11.25" x14ac:dyDescent="0.2">
      <c r="A26" s="66"/>
      <c r="B26" s="67"/>
      <c r="C26" s="60"/>
      <c r="D26" s="68"/>
    </row>
    <row r="27" spans="1:9" s="6" customFormat="1" ht="16.5" thickBot="1" x14ac:dyDescent="0.25">
      <c r="A27" s="102" t="s">
        <v>13</v>
      </c>
      <c r="B27" s="102"/>
      <c r="C27" s="102"/>
      <c r="D27" s="102"/>
      <c r="E27" s="102"/>
      <c r="F27" s="50"/>
      <c r="G27" s="21"/>
      <c r="H27" s="8"/>
      <c r="I27" s="8"/>
    </row>
    <row r="28" spans="1:9" ht="13.5" thickBot="1" x14ac:dyDescent="0.25">
      <c r="A28" s="9" t="s">
        <v>2</v>
      </c>
      <c r="B28" s="10" t="s">
        <v>0</v>
      </c>
      <c r="C28" s="11" t="s">
        <v>1</v>
      </c>
      <c r="D28" s="12" t="s">
        <v>57</v>
      </c>
      <c r="E28" s="77" t="s">
        <v>56</v>
      </c>
    </row>
    <row r="29" spans="1:9" ht="25.5" x14ac:dyDescent="0.2">
      <c r="A29" s="16">
        <v>1</v>
      </c>
      <c r="B29" s="92" t="s">
        <v>45</v>
      </c>
      <c r="C29" s="28" t="s">
        <v>4</v>
      </c>
      <c r="D29" s="29">
        <v>574182</v>
      </c>
      <c r="E29" s="78">
        <v>574182</v>
      </c>
      <c r="F29" s="2"/>
    </row>
    <row r="30" spans="1:9" ht="25.5" x14ac:dyDescent="0.2">
      <c r="A30" s="7">
        <v>2</v>
      </c>
      <c r="B30" s="39" t="s">
        <v>23</v>
      </c>
      <c r="C30" s="24" t="s">
        <v>4</v>
      </c>
      <c r="D30" s="27">
        <v>47848.5</v>
      </c>
      <c r="E30" s="79">
        <v>24185.010000000009</v>
      </c>
    </row>
    <row r="31" spans="1:9" ht="25.5" x14ac:dyDescent="0.2">
      <c r="A31" s="7">
        <v>3</v>
      </c>
      <c r="B31" s="39" t="s">
        <v>51</v>
      </c>
      <c r="C31" s="24" t="s">
        <v>4</v>
      </c>
      <c r="D31" s="27">
        <v>20000</v>
      </c>
      <c r="E31" s="79">
        <f>8661+14000+3000+2500</f>
        <v>28161</v>
      </c>
    </row>
    <row r="32" spans="1:9" x14ac:dyDescent="0.2">
      <c r="A32" s="7">
        <v>4</v>
      </c>
      <c r="B32" s="38" t="s">
        <v>6</v>
      </c>
      <c r="C32" s="24" t="s">
        <v>4</v>
      </c>
      <c r="D32" s="27">
        <v>33000</v>
      </c>
      <c r="E32" s="79">
        <v>37000</v>
      </c>
    </row>
    <row r="33" spans="1:9" ht="25.9" customHeight="1" x14ac:dyDescent="0.2">
      <c r="A33" s="7">
        <v>5</v>
      </c>
      <c r="B33" s="40" t="s">
        <v>21</v>
      </c>
      <c r="C33" s="24" t="s">
        <v>4</v>
      </c>
      <c r="D33" s="27">
        <v>10000</v>
      </c>
      <c r="E33" s="79">
        <v>0</v>
      </c>
    </row>
    <row r="34" spans="1:9" x14ac:dyDescent="0.2">
      <c r="A34" s="7">
        <v>6</v>
      </c>
      <c r="B34" s="38" t="s">
        <v>9</v>
      </c>
      <c r="C34" s="24" t="s">
        <v>4</v>
      </c>
      <c r="D34" s="27">
        <v>10000</v>
      </c>
      <c r="E34" s="79">
        <v>5620</v>
      </c>
    </row>
    <row r="35" spans="1:9" x14ac:dyDescent="0.2">
      <c r="A35" s="7">
        <v>7</v>
      </c>
      <c r="B35" s="38" t="s">
        <v>11</v>
      </c>
      <c r="C35" s="24" t="s">
        <v>4</v>
      </c>
      <c r="D35" s="27">
        <v>2000</v>
      </c>
      <c r="E35" s="79">
        <v>2500</v>
      </c>
    </row>
    <row r="36" spans="1:9" x14ac:dyDescent="0.2">
      <c r="A36" s="7">
        <v>8</v>
      </c>
      <c r="B36" s="45" t="s">
        <v>12</v>
      </c>
      <c r="C36" s="24" t="s">
        <v>4</v>
      </c>
      <c r="D36" s="27">
        <v>2000</v>
      </c>
      <c r="E36" s="79">
        <v>2000</v>
      </c>
    </row>
    <row r="37" spans="1:9" ht="25.5" x14ac:dyDescent="0.2">
      <c r="A37" s="7">
        <v>9</v>
      </c>
      <c r="B37" s="39" t="s">
        <v>43</v>
      </c>
      <c r="C37" s="24" t="s">
        <v>4</v>
      </c>
      <c r="D37" s="27">
        <v>2000</v>
      </c>
      <c r="E37" s="79">
        <v>0</v>
      </c>
    </row>
    <row r="38" spans="1:9" x14ac:dyDescent="0.2">
      <c r="A38" s="7">
        <v>10</v>
      </c>
      <c r="B38" s="38" t="s">
        <v>7</v>
      </c>
      <c r="C38" s="24" t="s">
        <v>4</v>
      </c>
      <c r="D38" s="27">
        <v>2055</v>
      </c>
      <c r="E38" s="79">
        <v>0</v>
      </c>
    </row>
    <row r="39" spans="1:9" x14ac:dyDescent="0.2">
      <c r="A39" s="7">
        <v>11</v>
      </c>
      <c r="B39" s="45" t="s">
        <v>47</v>
      </c>
      <c r="C39" s="24" t="s">
        <v>4</v>
      </c>
      <c r="D39" s="27">
        <v>34500</v>
      </c>
      <c r="E39" s="79">
        <f>1636+55350</f>
        <v>56986</v>
      </c>
    </row>
    <row r="40" spans="1:9" ht="13.5" thickBot="1" x14ac:dyDescent="0.25">
      <c r="A40" s="82">
        <v>12</v>
      </c>
      <c r="B40" s="45" t="s">
        <v>49</v>
      </c>
      <c r="C40" s="91" t="s">
        <v>4</v>
      </c>
      <c r="D40" s="47">
        <v>3700</v>
      </c>
      <c r="E40" s="81">
        <v>0</v>
      </c>
    </row>
    <row r="41" spans="1:9" ht="13.5" thickBot="1" x14ac:dyDescent="0.25">
      <c r="A41" s="86"/>
      <c r="B41" s="87" t="s">
        <v>8</v>
      </c>
      <c r="C41" s="88" t="s">
        <v>4</v>
      </c>
      <c r="D41" s="89">
        <f>SUM(D29:D40)</f>
        <v>741285.5</v>
      </c>
      <c r="E41" s="90">
        <f>SUM(E29:E40)</f>
        <v>730634.01</v>
      </c>
    </row>
    <row r="42" spans="1:9" s="56" customFormat="1" ht="11.25" x14ac:dyDescent="0.2">
      <c r="A42" s="66"/>
      <c r="B42" s="67"/>
      <c r="C42" s="60"/>
      <c r="D42" s="68"/>
    </row>
    <row r="43" spans="1:9" s="6" customFormat="1" ht="16.5" thickBot="1" x14ac:dyDescent="0.25">
      <c r="A43" s="102" t="s">
        <v>18</v>
      </c>
      <c r="B43" s="102"/>
      <c r="C43" s="102"/>
      <c r="D43" s="102"/>
      <c r="E43" s="102"/>
      <c r="F43" s="50"/>
      <c r="G43" s="21"/>
      <c r="H43" s="8"/>
      <c r="I43" s="8"/>
    </row>
    <row r="44" spans="1:9" ht="13.5" thickBot="1" x14ac:dyDescent="0.25">
      <c r="A44" s="13" t="s">
        <v>2</v>
      </c>
      <c r="B44" s="14" t="s">
        <v>0</v>
      </c>
      <c r="C44" s="15" t="s">
        <v>1</v>
      </c>
      <c r="D44" s="12" t="s">
        <v>57</v>
      </c>
      <c r="E44" s="77" t="s">
        <v>56</v>
      </c>
    </row>
    <row r="45" spans="1:9" x14ac:dyDescent="0.2">
      <c r="A45" s="16">
        <v>1</v>
      </c>
      <c r="B45" s="41" t="s">
        <v>30</v>
      </c>
      <c r="C45" s="26" t="s">
        <v>4</v>
      </c>
      <c r="D45" s="29">
        <v>50000</v>
      </c>
      <c r="E45" s="78">
        <f>9524+16000</f>
        <v>25524</v>
      </c>
    </row>
    <row r="46" spans="1:9" x14ac:dyDescent="0.2">
      <c r="A46" s="71">
        <v>2</v>
      </c>
      <c r="B46" s="42" t="s">
        <v>26</v>
      </c>
      <c r="C46" s="23" t="s">
        <v>4</v>
      </c>
      <c r="D46" s="27">
        <v>80000</v>
      </c>
      <c r="E46" s="79">
        <v>116489.26000000001</v>
      </c>
    </row>
    <row r="47" spans="1:9" x14ac:dyDescent="0.2">
      <c r="A47" s="71">
        <v>3</v>
      </c>
      <c r="B47" s="42" t="s">
        <v>20</v>
      </c>
      <c r="C47" s="23" t="s">
        <v>4</v>
      </c>
      <c r="D47" s="27">
        <v>80000</v>
      </c>
      <c r="E47" s="79">
        <v>51788.9</v>
      </c>
      <c r="F47" s="99"/>
    </row>
    <row r="48" spans="1:9" x14ac:dyDescent="0.2">
      <c r="A48" s="71">
        <v>4</v>
      </c>
      <c r="B48" s="42" t="s">
        <v>50</v>
      </c>
      <c r="C48" s="23" t="s">
        <v>4</v>
      </c>
      <c r="D48" s="27">
        <v>60000</v>
      </c>
      <c r="E48" s="79">
        <v>0</v>
      </c>
    </row>
    <row r="49" spans="1:9" x14ac:dyDescent="0.2">
      <c r="A49" s="71">
        <v>5</v>
      </c>
      <c r="B49" s="72" t="s">
        <v>42</v>
      </c>
      <c r="C49" s="23" t="s">
        <v>4</v>
      </c>
      <c r="D49" s="31">
        <v>50000</v>
      </c>
      <c r="E49" s="93">
        <v>24800</v>
      </c>
    </row>
    <row r="50" spans="1:9" x14ac:dyDescent="0.2">
      <c r="A50" s="71">
        <v>6</v>
      </c>
      <c r="B50" s="42" t="s">
        <v>32</v>
      </c>
      <c r="C50" s="23" t="s">
        <v>4</v>
      </c>
      <c r="D50" s="27">
        <v>25115</v>
      </c>
      <c r="E50" s="79">
        <f>36058.8+27807.6</f>
        <v>63866.400000000001</v>
      </c>
    </row>
    <row r="51" spans="1:9" x14ac:dyDescent="0.2">
      <c r="A51" s="71">
        <v>7</v>
      </c>
      <c r="B51" s="72" t="s">
        <v>40</v>
      </c>
      <c r="C51" s="23" t="s">
        <v>4</v>
      </c>
      <c r="D51" s="31">
        <v>17000</v>
      </c>
      <c r="E51" s="93">
        <v>0</v>
      </c>
    </row>
    <row r="52" spans="1:9" x14ac:dyDescent="0.2">
      <c r="A52" s="71">
        <v>8</v>
      </c>
      <c r="B52" s="42" t="s">
        <v>37</v>
      </c>
      <c r="C52" s="23" t="s">
        <v>4</v>
      </c>
      <c r="D52" s="27">
        <v>70000</v>
      </c>
      <c r="E52" s="79">
        <v>0</v>
      </c>
    </row>
    <row r="53" spans="1:9" x14ac:dyDescent="0.2">
      <c r="A53" s="71">
        <v>9</v>
      </c>
      <c r="B53" s="42" t="s">
        <v>38</v>
      </c>
      <c r="C53" s="23" t="s">
        <v>4</v>
      </c>
      <c r="D53" s="27">
        <v>25000</v>
      </c>
      <c r="E53" s="79">
        <v>0</v>
      </c>
    </row>
    <row r="54" spans="1:9" x14ac:dyDescent="0.2">
      <c r="A54" s="71">
        <v>10</v>
      </c>
      <c r="B54" s="42" t="s">
        <v>39</v>
      </c>
      <c r="C54" s="23" t="s">
        <v>4</v>
      </c>
      <c r="D54" s="27">
        <v>10000</v>
      </c>
      <c r="E54" s="79">
        <v>0</v>
      </c>
    </row>
    <row r="55" spans="1:9" s="1" customFormat="1" ht="13.5" thickBot="1" x14ac:dyDescent="0.25">
      <c r="A55" s="73">
        <v>11</v>
      </c>
      <c r="B55" s="46" t="s">
        <v>52</v>
      </c>
      <c r="C55" s="94" t="s">
        <v>4</v>
      </c>
      <c r="D55" s="74">
        <v>-76793.39</v>
      </c>
      <c r="E55" s="100" t="s">
        <v>58</v>
      </c>
    </row>
    <row r="56" spans="1:9" ht="13.5" thickBot="1" x14ac:dyDescent="0.25">
      <c r="A56" s="95"/>
      <c r="B56" s="87" t="s">
        <v>8</v>
      </c>
      <c r="C56" s="88" t="s">
        <v>4</v>
      </c>
      <c r="D56" s="89">
        <f>SUM(D45:D55)</f>
        <v>390321.61</v>
      </c>
      <c r="E56" s="90">
        <f>SUM(E45:E55)</f>
        <v>282468.56</v>
      </c>
    </row>
    <row r="57" spans="1:9" s="56" customFormat="1" ht="11.25" x14ac:dyDescent="0.2">
      <c r="A57" s="65"/>
      <c r="B57" s="62"/>
      <c r="C57" s="63"/>
      <c r="D57" s="64"/>
    </row>
    <row r="58" spans="1:9" s="6" customFormat="1" ht="16.5" thickBot="1" x14ac:dyDescent="0.25">
      <c r="A58" s="102" t="s">
        <v>19</v>
      </c>
      <c r="B58" s="102"/>
      <c r="C58" s="102"/>
      <c r="D58" s="102"/>
      <c r="E58" s="102"/>
      <c r="F58" s="50"/>
      <c r="G58" s="21"/>
      <c r="H58" s="8"/>
      <c r="I58" s="8"/>
    </row>
    <row r="59" spans="1:9" ht="13.5" thickBot="1" x14ac:dyDescent="0.25">
      <c r="A59" s="9" t="s">
        <v>2</v>
      </c>
      <c r="B59" s="10" t="s">
        <v>0</v>
      </c>
      <c r="C59" s="11" t="s">
        <v>1</v>
      </c>
      <c r="D59" s="12" t="s">
        <v>57</v>
      </c>
      <c r="E59" s="77" t="s">
        <v>56</v>
      </c>
    </row>
    <row r="60" spans="1:9" x14ac:dyDescent="0.2">
      <c r="A60" s="16">
        <v>1</v>
      </c>
      <c r="B60" s="41" t="s">
        <v>3</v>
      </c>
      <c r="C60" s="22" t="s">
        <v>4</v>
      </c>
      <c r="D60" s="29">
        <v>230000</v>
      </c>
      <c r="E60" s="78">
        <v>230000</v>
      </c>
    </row>
    <row r="61" spans="1:9" x14ac:dyDescent="0.2">
      <c r="A61" s="48">
        <v>2</v>
      </c>
      <c r="B61" s="49" t="s">
        <v>44</v>
      </c>
      <c r="C61" s="23" t="s">
        <v>4</v>
      </c>
      <c r="D61" s="33">
        <v>25500</v>
      </c>
      <c r="E61" s="98">
        <v>23354.839999999997</v>
      </c>
    </row>
    <row r="62" spans="1:9" x14ac:dyDescent="0.2">
      <c r="A62" s="48">
        <v>3</v>
      </c>
      <c r="B62" s="42" t="s">
        <v>5</v>
      </c>
      <c r="C62" s="23" t="s">
        <v>4</v>
      </c>
      <c r="D62" s="27">
        <v>15266</v>
      </c>
      <c r="E62" s="79">
        <v>15156</v>
      </c>
    </row>
    <row r="63" spans="1:9" ht="13.5" thickBot="1" x14ac:dyDescent="0.25">
      <c r="A63" s="96">
        <v>4</v>
      </c>
      <c r="B63" s="46" t="s">
        <v>33</v>
      </c>
      <c r="C63" s="97" t="s">
        <v>4</v>
      </c>
      <c r="D63" s="47">
        <v>1500</v>
      </c>
      <c r="E63" s="81">
        <v>900</v>
      </c>
    </row>
    <row r="64" spans="1:9" ht="13.5" thickBot="1" x14ac:dyDescent="0.25">
      <c r="A64" s="95"/>
      <c r="B64" s="87" t="s">
        <v>8</v>
      </c>
      <c r="C64" s="88" t="s">
        <v>4</v>
      </c>
      <c r="D64" s="89">
        <f>SUM(D60:D63)</f>
        <v>272266</v>
      </c>
      <c r="E64" s="90">
        <f>SUM(E60:E63)</f>
        <v>269410.83999999997</v>
      </c>
    </row>
    <row r="65" spans="1:5" s="56" customFormat="1" ht="11.25" x14ac:dyDescent="0.2">
      <c r="A65" s="65"/>
      <c r="B65" s="62"/>
      <c r="C65" s="63"/>
      <c r="D65" s="64"/>
    </row>
    <row r="66" spans="1:5" s="20" customFormat="1" ht="18" x14ac:dyDescent="0.25">
      <c r="A66" s="101" t="s">
        <v>8</v>
      </c>
      <c r="B66" s="101"/>
      <c r="C66" s="51" t="s">
        <v>4</v>
      </c>
      <c r="D66" s="52">
        <f>D64+D56+D41+D25</f>
        <v>2952383.71</v>
      </c>
      <c r="E66" s="52">
        <f>E64+E56+E41+E25</f>
        <v>2644519.79</v>
      </c>
    </row>
    <row r="67" spans="1:5" s="20" customFormat="1" ht="18" x14ac:dyDescent="0.25">
      <c r="A67" s="75"/>
      <c r="B67" s="75"/>
      <c r="C67" s="51"/>
      <c r="D67" s="52"/>
    </row>
    <row r="68" spans="1:5" s="20" customFormat="1" ht="18" x14ac:dyDescent="0.25">
      <c r="A68" s="75"/>
      <c r="B68" s="75"/>
      <c r="C68" s="51"/>
      <c r="D68" s="52"/>
    </row>
    <row r="69" spans="1:5" ht="18" x14ac:dyDescent="0.2">
      <c r="A69" s="5"/>
      <c r="B69" s="1" t="s">
        <v>54</v>
      </c>
      <c r="C69" s="76" t="s">
        <v>55</v>
      </c>
      <c r="D69" s="19"/>
    </row>
  </sheetData>
  <mergeCells count="8">
    <mergeCell ref="A66:B66"/>
    <mergeCell ref="A58:E58"/>
    <mergeCell ref="A5:E5"/>
    <mergeCell ref="A1:E1"/>
    <mergeCell ref="A3:E3"/>
    <mergeCell ref="A7:E7"/>
    <mergeCell ref="A27:E27"/>
    <mergeCell ref="A43:E43"/>
  </mergeCells>
  <pageMargins left="0.23622047244094491" right="0.23622047244094491" top="0.47244094488188981" bottom="0.15748031496062992" header="0.15748031496062992" footer="0.15748031496062992"/>
  <pageSetup paperSize="9" scale="86" fitToHeight="0" orientation="portrait" r:id="rId1"/>
  <headerFooter scaleWithDoc="0" alignWithMargins="0">
    <oddHeader>&amp;RПриложение № 2 к протоколу собрания собственников №14 от 08.02.2020г</oddHeader>
    <oddFooter>&amp;C&amp;P</oddFooter>
  </headerFooter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Евстигнеев Олег Александрович</cp:lastModifiedBy>
  <cp:lastPrinted>2020-02-07T15:16:15Z</cp:lastPrinted>
  <dcterms:created xsi:type="dcterms:W3CDTF">1996-10-08T23:32:33Z</dcterms:created>
  <dcterms:modified xsi:type="dcterms:W3CDTF">2020-02-07T15:16:18Z</dcterms:modified>
</cp:coreProperties>
</file>